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5865" windowHeight="3390" tabRatio="578" activeTab="2"/>
  </bookViews>
  <sheets>
    <sheet name="Лист4" sheetId="4" r:id="rId1"/>
    <sheet name="Диаграмма2" sheetId="6" r:id="rId2"/>
    <sheet name="Лист1" sheetId="1" r:id="rId3"/>
    <sheet name="Лист2" sheetId="2" r:id="rId4"/>
    <sheet name="Лист3" sheetId="3" r:id="rId5"/>
  </sheets>
  <definedNames>
    <definedName name="_xlnm.Print_Area" localSheetId="2">Лист1!$A$1:$E$91</definedName>
  </definedNames>
  <calcPr calcId="124519" iterate="1"/>
</workbook>
</file>

<file path=xl/calcChain.xml><?xml version="1.0" encoding="utf-8"?>
<calcChain xmlns="http://schemas.openxmlformats.org/spreadsheetml/2006/main">
  <c r="E29" i="1"/>
  <c r="E20"/>
  <c r="E52"/>
  <c r="E51" s="1"/>
  <c r="E48" s="1"/>
  <c r="E23"/>
  <c r="E70"/>
  <c r="E69" s="1"/>
  <c r="D88"/>
  <c r="D84" s="1"/>
  <c r="D82" s="1"/>
  <c r="E84"/>
  <c r="E82" s="1"/>
  <c r="E38"/>
  <c r="E37" s="1"/>
  <c r="E36" s="1"/>
  <c r="E35" s="1"/>
  <c r="E32"/>
  <c r="E27"/>
  <c r="D27"/>
  <c r="D20"/>
  <c r="D23"/>
  <c r="D29"/>
  <c r="D32"/>
  <c r="D52"/>
  <c r="D51" s="1"/>
  <c r="D48" s="1"/>
  <c r="D38"/>
  <c r="D37" s="1"/>
  <c r="D36" s="1"/>
  <c r="D35" s="1"/>
  <c r="D70"/>
  <c r="D69" s="1"/>
  <c r="E19"/>
  <c r="E18" s="1"/>
  <c r="D68" l="1"/>
  <c r="D67" s="1"/>
  <c r="D66" s="1"/>
  <c r="E17"/>
  <c r="E68"/>
  <c r="E67" s="1"/>
  <c r="E66" s="1"/>
  <c r="D19"/>
  <c r="D18" s="1"/>
  <c r="D17"/>
  <c r="D90" s="1"/>
  <c r="E90" l="1"/>
</calcChain>
</file>

<file path=xl/sharedStrings.xml><?xml version="1.0" encoding="utf-8"?>
<sst xmlns="http://schemas.openxmlformats.org/spreadsheetml/2006/main" count="177" uniqueCount="118">
  <si>
    <t xml:space="preserve">НАЛОГИ НА СОВОКУПНЫЙ ДОХОД </t>
  </si>
  <si>
    <t>ИТОГО ДОХОДОВ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</si>
  <si>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</si>
  <si>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</si>
  <si>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</si>
  <si>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</si>
  <si>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</si>
  <si>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</si>
  <si>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1 16 00000 00 0000 000</t>
  </si>
  <si>
    <t>1 16 06000 01 0000 140</t>
  </si>
  <si>
    <t>1 16 90000 00 0000 140</t>
  </si>
  <si>
    <t>2 00 00000 00 0000 000</t>
  </si>
  <si>
    <t>000</t>
  </si>
  <si>
    <t>Код</t>
  </si>
  <si>
    <t>971</t>
  </si>
  <si>
    <t>862</t>
  </si>
  <si>
    <t>1 16 90030 03 0100 140</t>
  </si>
  <si>
    <t>1 16 90030 03 0200 140</t>
  </si>
  <si>
    <t>1 16 90030 03 0000 140</t>
  </si>
  <si>
    <t>2 02 00000 00 0000 000</t>
  </si>
  <si>
    <t>уменьшенные на величину расходов</t>
  </si>
  <si>
    <t>Прочие поступления от денежных взысканий (штрафов) и иных сумм в возмещение ущерба</t>
  </si>
  <si>
    <t>1 13 00000 00 0000 000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</si>
  <si>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</si>
  <si>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</si>
  <si>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</si>
  <si>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</si>
  <si>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</si>
  <si>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2 02 03027 03 0000 151</t>
  </si>
  <si>
    <t>2 02 03027 03 0100 151</t>
  </si>
  <si>
    <t>2 02 03027 03 0200 151</t>
  </si>
  <si>
    <t>2 02 03024 03 0000 151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</si>
  <si>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</si>
  <si>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</si>
  <si>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л.2</t>
  </si>
  <si>
    <t>Субвенции бюджетам внутригородских муниципальных образований городов федерального значения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</si>
  <si>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</si>
  <si>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</si>
  <si>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</si>
  <si>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</si>
  <si>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</si>
  <si>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</si>
  <si>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</si>
  <si>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</si>
  <si>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</si>
  <si>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Субвенции бюджетам внутригородских муниципальных образований Санкт-Петербурга  на вознаграждение,</t>
  </si>
  <si>
    <t>тыс. рублей</t>
  </si>
  <si>
    <t>1 05 01011 01 0000 110</t>
  </si>
  <si>
    <t>1 05 02010 02 0000 110</t>
  </si>
  <si>
    <t>867</t>
  </si>
  <si>
    <t>Денежные взыскания (штрафы) за нарушение законодательства о применении контрольно-кассовой техники</t>
  </si>
  <si>
    <t>Прочие поступления от денежных взысканий (штрафов) и иных сумм в возмещение ущерба, зачисляемые в бюджеты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</si>
  <si>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</si>
  <si>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</si>
  <si>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</si>
  <si>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</si>
  <si>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</si>
  <si>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</si>
  <si>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</si>
  <si>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</si>
  <si>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</si>
  <si>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</si>
  <si>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</si>
  <si>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</si>
  <si>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</si>
  <si>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</si>
  <si>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</si>
  <si>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</si>
  <si>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>1 13 02993 03 0100 130</t>
  </si>
  <si>
    <t>182</t>
  </si>
  <si>
    <t>1 05 04000 02 0000 110</t>
  </si>
  <si>
    <t>1 05 04030 02 0000 110</t>
  </si>
  <si>
    <t>Налог, взимаемый в связи с применением патентной системы налогообложения</t>
  </si>
  <si>
    <t>1 05 01050 01 0000 110</t>
  </si>
  <si>
    <t>Минимальный налог, зачисляемый в бюджеты субъектов Российской Федерации</t>
  </si>
  <si>
    <t>Налог, взимаемый в связи с применением патентной системы налогообложения, зачисляемый в бюджеты городов</t>
  </si>
  <si>
    <t>федерального значения</t>
  </si>
  <si>
    <t xml:space="preserve"> внутригородских муниципальных образований городов федерального значения</t>
  </si>
  <si>
    <t xml:space="preserve"> городов федерального значения</t>
  </si>
  <si>
    <t>БЕЗВОЗМЕЗДНЫЕ ПОСТУПЛЕНИЯ ОТ ДРУГИХ БЮДЖЕТОВ БЮДЖЕТНОЙ СИСТЕМЫ РОССИЙСКОЙ ФЕДЕРАЦИИ</t>
  </si>
  <si>
    <t xml:space="preserve">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</si>
  <si>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</t>
  </si>
  <si>
    <t xml:space="preserve"> на 2017 год,</t>
  </si>
  <si>
    <t>Исполнено</t>
  </si>
  <si>
    <t>806</t>
  </si>
  <si>
    <t>1 16 90030 03 0300 140</t>
  </si>
  <si>
    <t>Санкт-Петербурга "Об административных правонарушениях в Санкт-Петербурге", за исключением статьи 37-2 указанного Закона Санкт-Петербурга</t>
  </si>
  <si>
    <t>807</t>
  </si>
  <si>
    <t>824</t>
  </si>
  <si>
    <t>л.3</t>
  </si>
  <si>
    <t>Приложение 1</t>
  </si>
  <si>
    <t>к решению Муниципального Совета</t>
  </si>
  <si>
    <t>825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</si>
  <si>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</si>
  <si>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1 05 01012 01 0000 110</t>
  </si>
  <si>
    <t>1 05 02020 02 0000 110</t>
  </si>
  <si>
    <t>Утверждено</t>
  </si>
  <si>
    <t>за 2017 год</t>
  </si>
  <si>
    <t>внутригородского муниципального образования</t>
  </si>
  <si>
    <t>Санкт-Петербурга</t>
  </si>
  <si>
    <t>муниципальный округ Волковское</t>
  </si>
  <si>
    <t>ПОКАЗАТЕЛИ</t>
  </si>
  <si>
    <t xml:space="preserve">МУНИЦИПАЛЬНЫЙ ОКРУГ ВОЛКОВСКОЕ </t>
  </si>
  <si>
    <t xml:space="preserve">    ПО КОДАМ КЛАССИФИКАЦИИ ДОХОДОВ ЗА 2017 ФИНАНСОВЫЙ ГОД.</t>
  </si>
  <si>
    <t>ДОХОДОВ МЕСТНОГО БЮДЖЕТА ВНУТРИГОРОДСКОГО МУНИЦИПАЛЬНОГО ОБРАЗОВАНИЯ САНКТ-ПЕТЕРБУРГА</t>
  </si>
  <si>
    <t>Налог, взимаемый в связи с применением упрощённой системы налогообложения</t>
  </si>
  <si>
    <t>Единый налог на вменённый доход для отдельных видов деятельности</t>
  </si>
  <si>
    <t>Единый налог на вменённый доход для отдельных видов деятельности (за налоговые периоды, истекшие до 1 января 2011 года)</t>
  </si>
  <si>
    <t>Средства, составляющие восстановительную стоимость зелёных насаждений внутриквартального озеленения</t>
  </si>
  <si>
    <t>при осуществлении наличных денежных расчётов и (или) расчётов с использованием платёжных карт</t>
  </si>
  <si>
    <t>статьёй 44 ЗаконаСанкт-Петербурга "Об административных правонарушениях в Санкт-Петербурге"</t>
  </si>
  <si>
    <t xml:space="preserve">Субвенции бюджетам  муниципальных образований на содержание ребёнка в семье опекуна и приёмной  </t>
  </si>
  <si>
    <t xml:space="preserve">семье, а также вознаграждение, причитающееся приёмному родителю </t>
  </si>
  <si>
    <t xml:space="preserve"> ребёнка в семье опекуна и приёмной семье, а также вознаграждение, причитающееся приёмному родителю </t>
  </si>
  <si>
    <t>Субвенции бюджетам внутригородских муниципальных образований Санкт-Петербурга  на содержание ребёнка</t>
  </si>
  <si>
    <t>в семье опекуна и приёмной семье</t>
  </si>
  <si>
    <t xml:space="preserve"> причитающееся приёмному родителю </t>
  </si>
  <si>
    <t>от 12.04.2018 №11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</si>
</sst>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u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Times New Roman Cyr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1" fillId="0" borderId="1" xfId="0" applyFont="1" applyBorder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5" fillId="0" borderId="0" xfId="0" applyFont="1"/>
    <xf numFmtId="0" fontId="6" fillId="0" borderId="0" xfId="0" applyFont="1" applyBorder="1"/>
    <xf numFmtId="0" fontId="2" fillId="0" borderId="2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/>
    <xf numFmtId="0" fontId="4" fillId="0" borderId="0" xfId="0" applyFont="1" applyAlignment="1">
      <alignment horizontal="right"/>
    </xf>
    <xf numFmtId="0" fontId="0" fillId="0" borderId="1" xfId="0" applyBorder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64" fontId="10" fillId="0" borderId="21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164" fontId="10" fillId="0" borderId="22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164" fontId="11" fillId="0" borderId="21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164" fontId="11" fillId="0" borderId="25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164" fontId="11" fillId="0" borderId="15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164" fontId="10" fillId="0" borderId="21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/>
    </xf>
    <xf numFmtId="164" fontId="11" fillId="0" borderId="22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11" fillId="0" borderId="29" xfId="0" applyFont="1" applyBorder="1" applyAlignment="1">
      <alignment horizontal="left"/>
    </xf>
    <xf numFmtId="164" fontId="11" fillId="0" borderId="9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64" fontId="11" fillId="0" borderId="22" xfId="0" applyNumberFormat="1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49" fontId="11" fillId="0" borderId="30" xfId="0" applyNumberFormat="1" applyFont="1" applyBorder="1" applyAlignment="1">
      <alignment horizontal="center"/>
    </xf>
    <xf numFmtId="0" fontId="11" fillId="0" borderId="31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164" fontId="11" fillId="0" borderId="32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164" fontId="11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1" fillId="0" borderId="0" xfId="0" applyFont="1"/>
    <xf numFmtId="0" fontId="13" fillId="0" borderId="0" xfId="0" applyFont="1"/>
    <xf numFmtId="164" fontId="10" fillId="0" borderId="0" xfId="0" applyNumberFormat="1" applyFont="1" applyAlignment="1">
      <alignment horizontal="right"/>
    </xf>
    <xf numFmtId="49" fontId="10" fillId="0" borderId="7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17" xfId="0" applyFont="1" applyBorder="1"/>
    <xf numFmtId="0" fontId="11" fillId="0" borderId="33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49" fontId="11" fillId="0" borderId="14" xfId="0" applyNumberFormat="1" applyFont="1" applyBorder="1" applyAlignment="1">
      <alignment horizontal="center"/>
    </xf>
    <xf numFmtId="0" fontId="11" fillId="0" borderId="23" xfId="0" applyFont="1" applyBorder="1" applyAlignment="1">
      <alignment horizontal="left"/>
    </xf>
    <xf numFmtId="164" fontId="11" fillId="0" borderId="16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164" fontId="10" fillId="0" borderId="38" xfId="0" applyNumberFormat="1" applyFont="1" applyBorder="1" applyAlignment="1">
      <alignment horizontal="center"/>
    </xf>
    <xf numFmtId="0" fontId="11" fillId="0" borderId="7" xfId="0" applyFont="1" applyBorder="1" applyAlignment="1">
      <alignment horizontal="left" wrapText="1"/>
    </xf>
    <xf numFmtId="0" fontId="10" fillId="0" borderId="22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164" fontId="10" fillId="0" borderId="0" xfId="0" applyNumberFormat="1" applyFont="1" applyBorder="1" applyAlignment="1">
      <alignment horizontal="right"/>
    </xf>
    <xf numFmtId="0" fontId="11" fillId="0" borderId="17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1" fillId="0" borderId="22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8" fillId="0" borderId="0" xfId="0" applyFont="1" applyAlignment="1"/>
    <xf numFmtId="0" fontId="0" fillId="0" borderId="0" xfId="0" applyFont="1" applyAlignment="1"/>
    <xf numFmtId="0" fontId="16" fillId="0" borderId="0" xfId="0" applyFont="1" applyAlignment="1">
      <alignment horizontal="right"/>
    </xf>
    <xf numFmtId="0" fontId="0" fillId="0" borderId="39" xfId="0" applyBorder="1" applyAlignment="1"/>
    <xf numFmtId="0" fontId="0" fillId="0" borderId="40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1365046535677352E-2"/>
          <c:y val="3.5593220338983052E-2"/>
          <c:w val="0.87073422957600877"/>
          <c:h val="0.89491525423728813"/>
        </c:manualLayout>
      </c:layout>
      <c:lineChart>
        <c:grouping val="stacke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79662464"/>
        <c:axId val="79672448"/>
      </c:lineChart>
      <c:catAx>
        <c:axId val="79662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9672448"/>
        <c:crosses val="autoZero"/>
        <c:auto val="1"/>
        <c:lblAlgn val="ctr"/>
        <c:lblOffset val="100"/>
        <c:tickLblSkip val="1"/>
        <c:tickMarkSkip val="1"/>
      </c:catAx>
      <c:valAx>
        <c:axId val="79672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9662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3474674361357"/>
          <c:y val="0.46440684658007492"/>
          <c:w val="0.9958634518511269"/>
          <c:h val="0.501694954797316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572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6"/>
  <sheetViews>
    <sheetView tabSelected="1" view="pageBreakPreview" zoomScale="135" zoomScaleNormal="75" zoomScaleSheetLayoutView="135" workbookViewId="0">
      <selection activeCell="I11" sqref="I11"/>
    </sheetView>
  </sheetViews>
  <sheetFormatPr defaultRowHeight="12.75"/>
  <cols>
    <col min="1" max="1" width="5" customWidth="1"/>
    <col min="2" max="2" width="22.85546875" customWidth="1"/>
    <col min="3" max="3" width="90" style="7" customWidth="1"/>
    <col min="4" max="4" width="14.7109375" style="7" customWidth="1"/>
    <col min="5" max="5" width="16.85546875" customWidth="1"/>
    <col min="6" max="6" width="6.140625" customWidth="1"/>
    <col min="7" max="7" width="6.42578125" customWidth="1"/>
  </cols>
  <sheetData>
    <row r="1" spans="1:5" ht="13.5" customHeight="1">
      <c r="C1" s="113" t="s">
        <v>90</v>
      </c>
      <c r="D1" s="114"/>
      <c r="E1" s="114"/>
    </row>
    <row r="2" spans="1:5">
      <c r="A2" s="12"/>
      <c r="B2" s="12"/>
      <c r="C2" s="113" t="s">
        <v>91</v>
      </c>
      <c r="D2" s="114"/>
      <c r="E2" s="114"/>
    </row>
    <row r="3" spans="1:5" ht="14.25" customHeight="1">
      <c r="C3" s="113" t="s">
        <v>98</v>
      </c>
      <c r="D3" s="114"/>
      <c r="E3" s="114"/>
    </row>
    <row r="4" spans="1:5" ht="14.25" customHeight="1">
      <c r="C4" s="118" t="s">
        <v>99</v>
      </c>
      <c r="D4" s="118"/>
      <c r="E4" s="118"/>
    </row>
    <row r="5" spans="1:5" ht="14.25" customHeight="1">
      <c r="C5" s="118" t="s">
        <v>100</v>
      </c>
      <c r="D5" s="118"/>
      <c r="E5" s="118"/>
    </row>
    <row r="6" spans="1:5" ht="14.25" customHeight="1">
      <c r="C6" s="118" t="s">
        <v>117</v>
      </c>
      <c r="D6" s="118"/>
      <c r="E6" s="118"/>
    </row>
    <row r="7" spans="1:5" ht="0.75" customHeight="1">
      <c r="C7" s="109"/>
      <c r="D7" s="109"/>
      <c r="E7" s="109"/>
    </row>
    <row r="8" spans="1:5" ht="14.25" customHeight="1">
      <c r="A8" s="115" t="s">
        <v>101</v>
      </c>
      <c r="B8" s="115"/>
      <c r="C8" s="115"/>
      <c r="D8" s="115"/>
      <c r="E8" s="115"/>
    </row>
    <row r="9" spans="1:5" ht="14.25" customHeight="1">
      <c r="A9" s="115" t="s">
        <v>104</v>
      </c>
      <c r="B9" s="115"/>
      <c r="C9" s="115"/>
      <c r="D9" s="115"/>
      <c r="E9" s="115"/>
    </row>
    <row r="10" spans="1:5" ht="16.5" customHeight="1">
      <c r="A10" s="115" t="s">
        <v>102</v>
      </c>
      <c r="B10" s="116"/>
      <c r="C10" s="116"/>
      <c r="D10" s="116"/>
      <c r="E10" s="116"/>
    </row>
    <row r="11" spans="1:5" ht="13.5" customHeight="1">
      <c r="A11" s="115" t="s">
        <v>103</v>
      </c>
      <c r="B11" s="117"/>
      <c r="C11" s="117"/>
      <c r="D11" s="117"/>
      <c r="E11" s="117"/>
    </row>
    <row r="12" spans="1:5" ht="8.25" customHeight="1" thickBot="1">
      <c r="A12" s="111"/>
      <c r="B12" s="112"/>
      <c r="C12" s="112"/>
      <c r="D12" s="112"/>
      <c r="E12" s="112"/>
    </row>
    <row r="13" spans="1:5" ht="15" hidden="1" customHeight="1" thickBot="1">
      <c r="A13" s="11"/>
      <c r="B13" s="11"/>
      <c r="C13" s="10"/>
      <c r="E13" s="13"/>
    </row>
    <row r="14" spans="1:5" s="1" customFormat="1" ht="13.5" customHeight="1">
      <c r="A14" s="18"/>
      <c r="B14" s="19" t="s">
        <v>13</v>
      </c>
      <c r="C14" s="20" t="s">
        <v>2</v>
      </c>
      <c r="D14" s="21" t="s">
        <v>96</v>
      </c>
      <c r="E14" s="21" t="s">
        <v>83</v>
      </c>
    </row>
    <row r="15" spans="1:5" s="1" customFormat="1" ht="11.25" customHeight="1">
      <c r="A15" s="22"/>
      <c r="B15" s="23"/>
      <c r="C15" s="24"/>
      <c r="D15" s="25" t="s">
        <v>82</v>
      </c>
      <c r="E15" s="25" t="s">
        <v>97</v>
      </c>
    </row>
    <row r="16" spans="1:5" s="1" customFormat="1" ht="12.75" customHeight="1" thickBot="1">
      <c r="A16" s="26"/>
      <c r="B16" s="27"/>
      <c r="C16" s="28"/>
      <c r="D16" s="29" t="s">
        <v>46</v>
      </c>
      <c r="E16" s="29" t="s">
        <v>46</v>
      </c>
    </row>
    <row r="17" spans="1:31" s="3" customFormat="1" ht="20.25" customHeight="1">
      <c r="A17" s="30" t="s">
        <v>12</v>
      </c>
      <c r="B17" s="31" t="s">
        <v>5</v>
      </c>
      <c r="C17" s="32" t="s">
        <v>24</v>
      </c>
      <c r="D17" s="33">
        <f>SUM(D18,D35,D48)</f>
        <v>122814.6</v>
      </c>
      <c r="E17" s="33">
        <f>SUM(E18,E35,E48)</f>
        <v>127709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s="9" customFormat="1" ht="15.75" customHeight="1">
      <c r="A18" s="37" t="s">
        <v>12</v>
      </c>
      <c r="B18" s="38" t="s">
        <v>6</v>
      </c>
      <c r="C18" s="39" t="s">
        <v>0</v>
      </c>
      <c r="D18" s="40">
        <f>SUM(D19,D29,D32)</f>
        <v>112117.5</v>
      </c>
      <c r="E18" s="40">
        <f>SUM(E19,E29,E32)</f>
        <v>112881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s="8" customFormat="1" ht="20.25" customHeight="1">
      <c r="A19" s="37" t="s">
        <v>12</v>
      </c>
      <c r="B19" s="35" t="s">
        <v>33</v>
      </c>
      <c r="C19" s="41" t="s">
        <v>105</v>
      </c>
      <c r="D19" s="42">
        <f>SUM(D20,D23,D27)</f>
        <v>32985.5</v>
      </c>
      <c r="E19" s="42">
        <f>SUM(E20,E23,E27)</f>
        <v>43906.299999999996</v>
      </c>
    </row>
    <row r="20" spans="1:31" s="8" customFormat="1" ht="18.75" customHeight="1">
      <c r="A20" s="37" t="s">
        <v>12</v>
      </c>
      <c r="B20" s="35" t="s">
        <v>57</v>
      </c>
      <c r="C20" s="41" t="s">
        <v>43</v>
      </c>
      <c r="D20" s="42">
        <f>SUM(D21)</f>
        <v>23056.7</v>
      </c>
      <c r="E20" s="42">
        <f>SUM(E21)+E22</f>
        <v>25132.5</v>
      </c>
    </row>
    <row r="21" spans="1:31" s="8" customFormat="1" ht="21" customHeight="1">
      <c r="A21" s="43">
        <v>182</v>
      </c>
      <c r="B21" s="44" t="s">
        <v>47</v>
      </c>
      <c r="C21" s="45" t="s">
        <v>43</v>
      </c>
      <c r="D21" s="46">
        <v>23056.7</v>
      </c>
      <c r="E21" s="46">
        <v>25129.200000000001</v>
      </c>
    </row>
    <row r="22" spans="1:31" s="8" customFormat="1" ht="21" customHeight="1">
      <c r="A22" s="43">
        <v>182</v>
      </c>
      <c r="B22" s="44" t="s">
        <v>94</v>
      </c>
      <c r="C22" s="110" t="s">
        <v>93</v>
      </c>
      <c r="D22" s="46"/>
      <c r="E22" s="46">
        <v>3.3</v>
      </c>
    </row>
    <row r="23" spans="1:31" s="8" customFormat="1" ht="18" customHeight="1">
      <c r="A23" s="34" t="s">
        <v>12</v>
      </c>
      <c r="B23" s="35" t="s">
        <v>7</v>
      </c>
      <c r="C23" s="41" t="s">
        <v>44</v>
      </c>
      <c r="D23" s="42">
        <f>SUM(D25)</f>
        <v>7496</v>
      </c>
      <c r="E23" s="42">
        <f>SUM(E25)</f>
        <v>18802.2</v>
      </c>
    </row>
    <row r="24" spans="1:31" s="8" customFormat="1" ht="12.75" customHeight="1">
      <c r="A24" s="47"/>
      <c r="B24" s="48"/>
      <c r="C24" s="32" t="s">
        <v>20</v>
      </c>
      <c r="D24" s="49"/>
      <c r="E24" s="49"/>
    </row>
    <row r="25" spans="1:31" s="8" customFormat="1" ht="17.25" customHeight="1">
      <c r="A25" s="50">
        <v>182</v>
      </c>
      <c r="B25" s="44" t="s">
        <v>58</v>
      </c>
      <c r="C25" s="45" t="s">
        <v>44</v>
      </c>
      <c r="D25" s="51">
        <v>7496</v>
      </c>
      <c r="E25" s="51">
        <v>18802.2</v>
      </c>
    </row>
    <row r="26" spans="1:31" s="8" customFormat="1" ht="12" customHeight="1">
      <c r="A26" s="52"/>
      <c r="B26" s="53"/>
      <c r="C26" s="54" t="s">
        <v>20</v>
      </c>
      <c r="D26" s="55"/>
      <c r="E26" s="55"/>
    </row>
    <row r="27" spans="1:31" s="6" customFormat="1" ht="18" customHeight="1">
      <c r="A27" s="56" t="s">
        <v>12</v>
      </c>
      <c r="B27" s="48" t="s">
        <v>73</v>
      </c>
      <c r="C27" s="32" t="s">
        <v>74</v>
      </c>
      <c r="D27" s="49">
        <f>SUM(D28)</f>
        <v>2432.8000000000002</v>
      </c>
      <c r="E27" s="49">
        <f>SUM(E28)</f>
        <v>-28.4</v>
      </c>
    </row>
    <row r="28" spans="1:31" s="8" customFormat="1" ht="16.5" customHeight="1">
      <c r="A28" s="57" t="s">
        <v>69</v>
      </c>
      <c r="B28" s="53" t="s">
        <v>73</v>
      </c>
      <c r="C28" s="54" t="s">
        <v>74</v>
      </c>
      <c r="D28" s="55">
        <v>2432.8000000000002</v>
      </c>
      <c r="E28" s="55">
        <v>-28.4</v>
      </c>
    </row>
    <row r="29" spans="1:31" s="8" customFormat="1" ht="16.5" customHeight="1">
      <c r="A29" s="56" t="s">
        <v>12</v>
      </c>
      <c r="B29" s="38" t="s">
        <v>60</v>
      </c>
      <c r="C29" s="39" t="s">
        <v>106</v>
      </c>
      <c r="D29" s="40">
        <f>SUM(D30)</f>
        <v>77006.7</v>
      </c>
      <c r="E29" s="40">
        <f>SUM(E30)+E31</f>
        <v>61991.199999999997</v>
      </c>
    </row>
    <row r="30" spans="1:31" s="8" customFormat="1" ht="16.5" customHeight="1">
      <c r="A30" s="34">
        <v>182</v>
      </c>
      <c r="B30" s="35" t="s">
        <v>48</v>
      </c>
      <c r="C30" s="45" t="s">
        <v>106</v>
      </c>
      <c r="D30" s="51">
        <v>77006.7</v>
      </c>
      <c r="E30" s="51">
        <v>61917.1</v>
      </c>
    </row>
    <row r="31" spans="1:31" s="8" customFormat="1" ht="24" customHeight="1">
      <c r="A31" s="34">
        <v>182</v>
      </c>
      <c r="B31" s="35" t="s">
        <v>95</v>
      </c>
      <c r="C31" s="110" t="s">
        <v>107</v>
      </c>
      <c r="D31" s="51"/>
      <c r="E31" s="51">
        <v>74.099999999999994</v>
      </c>
    </row>
    <row r="32" spans="1:31" s="8" customFormat="1" ht="17.25" customHeight="1">
      <c r="A32" s="58" t="s">
        <v>69</v>
      </c>
      <c r="B32" s="39" t="s">
        <v>70</v>
      </c>
      <c r="C32" s="39" t="s">
        <v>72</v>
      </c>
      <c r="D32" s="59">
        <f>SUM(D33)</f>
        <v>2125.3000000000002</v>
      </c>
      <c r="E32" s="59">
        <f>SUM(E33)</f>
        <v>6983.5</v>
      </c>
    </row>
    <row r="33" spans="1:5" s="8" customFormat="1" ht="15" customHeight="1">
      <c r="A33" s="60" t="s">
        <v>69</v>
      </c>
      <c r="B33" s="44" t="s">
        <v>71</v>
      </c>
      <c r="C33" s="45" t="s">
        <v>75</v>
      </c>
      <c r="D33" s="61">
        <v>2125.3000000000002</v>
      </c>
      <c r="E33" s="61">
        <v>6983.5</v>
      </c>
    </row>
    <row r="34" spans="1:5" s="8" customFormat="1" ht="13.5" customHeight="1">
      <c r="A34" s="62"/>
      <c r="B34" s="48"/>
      <c r="C34" s="54" t="s">
        <v>76</v>
      </c>
      <c r="D34" s="63"/>
      <c r="E34" s="63"/>
    </row>
    <row r="35" spans="1:5" ht="17.100000000000001" customHeight="1">
      <c r="A35" s="37" t="s">
        <v>12</v>
      </c>
      <c r="B35" s="38" t="s">
        <v>22</v>
      </c>
      <c r="C35" s="39" t="s">
        <v>61</v>
      </c>
      <c r="D35" s="42">
        <f t="shared" ref="D35:E37" si="0">SUM(D36)</f>
        <v>5529.6</v>
      </c>
      <c r="E35" s="42">
        <f t="shared" si="0"/>
        <v>4788.5</v>
      </c>
    </row>
    <row r="36" spans="1:5" ht="18.75" customHeight="1">
      <c r="A36" s="37" t="s">
        <v>12</v>
      </c>
      <c r="B36" s="38" t="s">
        <v>63</v>
      </c>
      <c r="C36" s="39" t="s">
        <v>62</v>
      </c>
      <c r="D36" s="42">
        <f t="shared" si="0"/>
        <v>5529.6</v>
      </c>
      <c r="E36" s="42">
        <f t="shared" si="0"/>
        <v>4788.5</v>
      </c>
    </row>
    <row r="37" spans="1:5" ht="19.5" customHeight="1">
      <c r="A37" s="34" t="s">
        <v>12</v>
      </c>
      <c r="B37" s="64" t="s">
        <v>64</v>
      </c>
      <c r="C37" s="65" t="s">
        <v>65</v>
      </c>
      <c r="D37" s="42">
        <f t="shared" si="0"/>
        <v>5529.6</v>
      </c>
      <c r="E37" s="42">
        <f t="shared" si="0"/>
        <v>4788.5</v>
      </c>
    </row>
    <row r="38" spans="1:5" ht="18.75" customHeight="1">
      <c r="A38" s="34" t="s">
        <v>12</v>
      </c>
      <c r="B38" s="64" t="s">
        <v>66</v>
      </c>
      <c r="C38" s="41" t="s">
        <v>67</v>
      </c>
      <c r="D38" s="42">
        <f>SUM(D40)</f>
        <v>5529.6</v>
      </c>
      <c r="E38" s="42">
        <f>SUM(E40)</f>
        <v>4788.5</v>
      </c>
    </row>
    <row r="39" spans="1:5" ht="13.5" customHeight="1">
      <c r="A39" s="66"/>
      <c r="B39" s="67"/>
      <c r="C39" s="25" t="s">
        <v>78</v>
      </c>
      <c r="D39" s="68"/>
      <c r="E39" s="68"/>
    </row>
    <row r="40" spans="1:5" ht="15" customHeight="1">
      <c r="A40" s="50" t="s">
        <v>49</v>
      </c>
      <c r="B40" s="69" t="s">
        <v>68</v>
      </c>
      <c r="C40" s="45" t="s">
        <v>108</v>
      </c>
      <c r="D40" s="70">
        <v>5529.6</v>
      </c>
      <c r="E40" s="70">
        <v>4788.5</v>
      </c>
    </row>
    <row r="41" spans="1:5" ht="16.5" customHeight="1">
      <c r="A41" s="66"/>
      <c r="B41" s="67"/>
      <c r="C41" s="71" t="s">
        <v>59</v>
      </c>
      <c r="D41" s="68"/>
      <c r="E41" s="68"/>
    </row>
    <row r="42" spans="1:5" ht="15.75" customHeight="1" thickBot="1">
      <c r="A42" s="72"/>
      <c r="B42" s="73"/>
      <c r="C42" s="74" t="s">
        <v>23</v>
      </c>
      <c r="D42" s="75"/>
      <c r="E42" s="75"/>
    </row>
    <row r="43" spans="1:5" s="2" customFormat="1" ht="55.5" hidden="1" customHeight="1" thickTop="1">
      <c r="A43" s="76"/>
      <c r="B43" s="77"/>
      <c r="C43" s="78"/>
      <c r="D43" s="79"/>
      <c r="E43" s="80"/>
    </row>
    <row r="44" spans="1:5" s="2" customFormat="1" ht="31.5" hidden="1" customHeight="1" thickTop="1">
      <c r="A44" s="81"/>
      <c r="B44" s="81"/>
      <c r="C44" s="81"/>
      <c r="D44" s="82"/>
      <c r="E44" s="83" t="s">
        <v>34</v>
      </c>
    </row>
    <row r="45" spans="1:5" s="2" customFormat="1" ht="16.5" hidden="1" customHeight="1">
      <c r="A45" s="18"/>
      <c r="B45" s="19" t="s">
        <v>13</v>
      </c>
      <c r="C45" s="20" t="s">
        <v>2</v>
      </c>
      <c r="D45" s="21" t="s">
        <v>96</v>
      </c>
      <c r="E45" s="21" t="s">
        <v>83</v>
      </c>
    </row>
    <row r="46" spans="1:5" s="2" customFormat="1" ht="16.5" hidden="1" customHeight="1">
      <c r="A46" s="22"/>
      <c r="B46" s="23"/>
      <c r="C46" s="24"/>
      <c r="D46" s="25" t="s">
        <v>82</v>
      </c>
      <c r="E46" s="25" t="s">
        <v>97</v>
      </c>
    </row>
    <row r="47" spans="1:5" s="2" customFormat="1" ht="16.5" hidden="1" customHeight="1" thickBot="1">
      <c r="A47" s="26"/>
      <c r="B47" s="27"/>
      <c r="C47" s="28"/>
      <c r="D47" s="29" t="s">
        <v>46</v>
      </c>
      <c r="E47" s="29" t="s">
        <v>46</v>
      </c>
    </row>
    <row r="48" spans="1:5" s="2" customFormat="1" ht="18.75" customHeight="1" thickTop="1">
      <c r="A48" s="37" t="s">
        <v>12</v>
      </c>
      <c r="B48" s="38" t="s">
        <v>8</v>
      </c>
      <c r="C48" s="39" t="s">
        <v>3</v>
      </c>
      <c r="D48" s="40">
        <f>SUM(D49,D51)</f>
        <v>5167.5</v>
      </c>
      <c r="E48" s="40">
        <f>SUM(E49,E51)</f>
        <v>10039.5</v>
      </c>
    </row>
    <row r="49" spans="1:5" s="2" customFormat="1" ht="17.25" customHeight="1">
      <c r="A49" s="34">
        <v>182</v>
      </c>
      <c r="B49" s="35" t="s">
        <v>9</v>
      </c>
      <c r="C49" s="101" t="s">
        <v>50</v>
      </c>
      <c r="D49" s="68">
        <v>1323.5</v>
      </c>
      <c r="E49" s="68">
        <v>220.1</v>
      </c>
    </row>
    <row r="50" spans="1:5" s="2" customFormat="1" ht="15.75" customHeight="1">
      <c r="A50" s="84"/>
      <c r="B50" s="85"/>
      <c r="C50" s="25" t="s">
        <v>109</v>
      </c>
      <c r="D50" s="36"/>
      <c r="E50" s="36"/>
    </row>
    <row r="51" spans="1:5" s="2" customFormat="1" ht="17.100000000000001" customHeight="1">
      <c r="A51" s="34" t="s">
        <v>12</v>
      </c>
      <c r="B51" s="35" t="s">
        <v>10</v>
      </c>
      <c r="C51" s="65" t="s">
        <v>21</v>
      </c>
      <c r="D51" s="42">
        <f>SUM(D52)</f>
        <v>3844</v>
      </c>
      <c r="E51" s="42">
        <f>E52</f>
        <v>9819.4</v>
      </c>
    </row>
    <row r="52" spans="1:5" s="2" customFormat="1" ht="27" customHeight="1">
      <c r="A52" s="34" t="s">
        <v>12</v>
      </c>
      <c r="B52" s="35" t="s">
        <v>18</v>
      </c>
      <c r="C52" s="102" t="s">
        <v>51</v>
      </c>
      <c r="D52" s="42">
        <f>SUM(D62,D64)</f>
        <v>3844</v>
      </c>
      <c r="E52" s="42">
        <f>SUM(E62,E64)+E54+E56+E58+E60</f>
        <v>9819.4</v>
      </c>
    </row>
    <row r="53" spans="1:5" s="2" customFormat="1" ht="17.100000000000001" customHeight="1">
      <c r="A53" s="84"/>
      <c r="B53" s="85"/>
      <c r="C53" s="86" t="s">
        <v>77</v>
      </c>
      <c r="D53" s="36"/>
      <c r="E53" s="36"/>
    </row>
    <row r="54" spans="1:5" s="2" customFormat="1" ht="17.100000000000001" customHeight="1">
      <c r="A54" s="50" t="s">
        <v>84</v>
      </c>
      <c r="B54" s="44" t="s">
        <v>85</v>
      </c>
      <c r="C54" s="87" t="s">
        <v>52</v>
      </c>
      <c r="D54" s="70"/>
      <c r="E54" s="70">
        <v>6459.6</v>
      </c>
    </row>
    <row r="55" spans="1:5" s="2" customFormat="1" ht="24.75" customHeight="1">
      <c r="A55" s="66"/>
      <c r="B55" s="88"/>
      <c r="C55" s="100" t="s">
        <v>86</v>
      </c>
      <c r="D55" s="68"/>
      <c r="E55" s="68"/>
    </row>
    <row r="56" spans="1:5" s="2" customFormat="1" ht="11.25" customHeight="1">
      <c r="A56" s="50" t="s">
        <v>87</v>
      </c>
      <c r="B56" s="44" t="s">
        <v>85</v>
      </c>
      <c r="C56" s="87" t="s">
        <v>52</v>
      </c>
      <c r="D56" s="70"/>
      <c r="E56" s="70">
        <v>419.7</v>
      </c>
    </row>
    <row r="57" spans="1:5" s="2" customFormat="1" ht="25.5" customHeight="1">
      <c r="A57" s="66"/>
      <c r="B57" s="88"/>
      <c r="C57" s="100" t="s">
        <v>86</v>
      </c>
      <c r="D57" s="68"/>
      <c r="E57" s="68"/>
    </row>
    <row r="58" spans="1:5" s="2" customFormat="1" ht="13.5" customHeight="1">
      <c r="A58" s="50" t="s">
        <v>88</v>
      </c>
      <c r="B58" s="44" t="s">
        <v>85</v>
      </c>
      <c r="C58" s="87" t="s">
        <v>52</v>
      </c>
      <c r="D58" s="70"/>
      <c r="E58" s="70">
        <v>2093.1</v>
      </c>
    </row>
    <row r="59" spans="1:5" s="2" customFormat="1" ht="27" customHeight="1">
      <c r="A59" s="66"/>
      <c r="B59" s="88"/>
      <c r="C59" s="100" t="s">
        <v>86</v>
      </c>
      <c r="D59" s="68"/>
      <c r="E59" s="68"/>
    </row>
    <row r="60" spans="1:5" s="2" customFormat="1" ht="14.25" customHeight="1">
      <c r="A60" s="50" t="s">
        <v>92</v>
      </c>
      <c r="B60" s="44" t="s">
        <v>85</v>
      </c>
      <c r="C60" s="87" t="s">
        <v>52</v>
      </c>
      <c r="D60" s="70"/>
      <c r="E60" s="70">
        <v>520</v>
      </c>
    </row>
    <row r="61" spans="1:5" s="2" customFormat="1" ht="25.5" customHeight="1">
      <c r="A61" s="66"/>
      <c r="B61" s="88"/>
      <c r="C61" s="100" t="s">
        <v>86</v>
      </c>
      <c r="D61" s="68"/>
      <c r="E61" s="68"/>
    </row>
    <row r="62" spans="1:5" s="2" customFormat="1" ht="16.5" customHeight="1">
      <c r="A62" s="50" t="s">
        <v>15</v>
      </c>
      <c r="B62" s="44" t="s">
        <v>16</v>
      </c>
      <c r="C62" s="87" t="s">
        <v>52</v>
      </c>
      <c r="D62" s="70">
        <v>3744</v>
      </c>
      <c r="E62" s="70">
        <v>183.7</v>
      </c>
    </row>
    <row r="63" spans="1:5" s="2" customFormat="1" ht="17.100000000000001" customHeight="1">
      <c r="A63" s="66"/>
      <c r="B63" s="88"/>
      <c r="C63" s="89" t="s">
        <v>53</v>
      </c>
      <c r="D63" s="68"/>
      <c r="E63" s="68"/>
    </row>
    <row r="64" spans="1:5" s="2" customFormat="1" ht="17.100000000000001" customHeight="1">
      <c r="A64" s="50" t="s">
        <v>15</v>
      </c>
      <c r="B64" s="44" t="s">
        <v>17</v>
      </c>
      <c r="C64" s="87" t="s">
        <v>55</v>
      </c>
      <c r="D64" s="70">
        <v>100</v>
      </c>
      <c r="E64" s="70">
        <v>143.30000000000001</v>
      </c>
    </row>
    <row r="65" spans="1:5" s="2" customFormat="1" ht="16.5" customHeight="1">
      <c r="A65" s="90"/>
      <c r="B65" s="53"/>
      <c r="C65" s="91" t="s">
        <v>110</v>
      </c>
      <c r="D65" s="92"/>
      <c r="E65" s="92"/>
    </row>
    <row r="66" spans="1:5" s="2" customFormat="1" ht="17.25" customHeight="1">
      <c r="A66" s="47" t="s">
        <v>12</v>
      </c>
      <c r="B66" s="48" t="s">
        <v>11</v>
      </c>
      <c r="C66" s="32" t="s">
        <v>4</v>
      </c>
      <c r="D66" s="33">
        <f>SUM(D67)</f>
        <v>13271.699999999999</v>
      </c>
      <c r="E66" s="33">
        <f>SUM(E67)</f>
        <v>12813.400000000001</v>
      </c>
    </row>
    <row r="67" spans="1:5" s="2" customFormat="1" ht="27.75" customHeight="1">
      <c r="A67" s="34" t="s">
        <v>12</v>
      </c>
      <c r="B67" s="35" t="s">
        <v>19</v>
      </c>
      <c r="C67" s="101" t="s">
        <v>79</v>
      </c>
      <c r="D67" s="40">
        <f>SUM(D68)</f>
        <v>13271.699999999999</v>
      </c>
      <c r="E67" s="40">
        <f>SUM(E68)</f>
        <v>12813.400000000001</v>
      </c>
    </row>
    <row r="68" spans="1:5" s="2" customFormat="1" ht="24.75" customHeight="1">
      <c r="A68" s="34" t="s">
        <v>12</v>
      </c>
      <c r="B68" s="35" t="s">
        <v>25</v>
      </c>
      <c r="C68" s="101" t="s">
        <v>26</v>
      </c>
      <c r="D68" s="42">
        <f>SUM(D69,D82)</f>
        <v>13271.699999999999</v>
      </c>
      <c r="E68" s="42">
        <f>SUM(E69,E82)</f>
        <v>12813.400000000001</v>
      </c>
    </row>
    <row r="69" spans="1:5" s="2" customFormat="1" ht="18.75" customHeight="1">
      <c r="A69" s="34" t="s">
        <v>12</v>
      </c>
      <c r="B69" s="35" t="s">
        <v>36</v>
      </c>
      <c r="C69" s="103" t="s">
        <v>32</v>
      </c>
      <c r="D69" s="42">
        <f>SUM(D70)</f>
        <v>2591.1</v>
      </c>
      <c r="E69" s="42">
        <f>SUM(E70)</f>
        <v>2532.1999999999998</v>
      </c>
    </row>
    <row r="70" spans="1:5" s="2" customFormat="1" ht="16.5" customHeight="1">
      <c r="A70" s="34" t="s">
        <v>14</v>
      </c>
      <c r="B70" s="35" t="s">
        <v>31</v>
      </c>
      <c r="C70" s="24" t="s">
        <v>35</v>
      </c>
      <c r="D70" s="42">
        <f>SUM(D72,D79)</f>
        <v>2591.1</v>
      </c>
      <c r="E70" s="42">
        <f>SUM(E72,E79)</f>
        <v>2532.1999999999998</v>
      </c>
    </row>
    <row r="71" spans="1:5" s="2" customFormat="1" ht="15" customHeight="1">
      <c r="A71" s="30"/>
      <c r="B71" s="48"/>
      <c r="C71" s="32" t="s">
        <v>80</v>
      </c>
      <c r="D71" s="92"/>
      <c r="E71" s="92"/>
    </row>
    <row r="72" spans="1:5" s="2" customFormat="1" ht="17.100000000000001" customHeight="1">
      <c r="A72" s="50" t="s">
        <v>14</v>
      </c>
      <c r="B72" s="44" t="s">
        <v>37</v>
      </c>
      <c r="C72" s="93" t="s">
        <v>39</v>
      </c>
      <c r="D72" s="68">
        <v>2584.6</v>
      </c>
      <c r="E72" s="68">
        <v>2525.6999999999998</v>
      </c>
    </row>
    <row r="73" spans="1:5" s="2" customFormat="1" ht="17.100000000000001" customHeight="1">
      <c r="A73" s="66"/>
      <c r="B73" s="88"/>
      <c r="C73" s="93" t="s">
        <v>41</v>
      </c>
      <c r="D73" s="68"/>
      <c r="E73" s="68"/>
    </row>
    <row r="74" spans="1:5" s="2" customFormat="1" ht="17.100000000000001" customHeight="1">
      <c r="A74" s="90"/>
      <c r="B74" s="53"/>
      <c r="C74" s="54" t="s">
        <v>42</v>
      </c>
      <c r="D74" s="92"/>
      <c r="E74" s="92"/>
    </row>
    <row r="75" spans="1:5" s="2" customFormat="1" ht="16.5" hidden="1" customHeight="1">
      <c r="A75" s="76"/>
      <c r="B75" s="77"/>
      <c r="C75" s="93"/>
      <c r="D75" s="79"/>
      <c r="E75" s="105" t="s">
        <v>89</v>
      </c>
    </row>
    <row r="76" spans="1:5" s="2" customFormat="1" ht="16.5" hidden="1" customHeight="1">
      <c r="A76" s="106"/>
      <c r="B76" s="107" t="s">
        <v>13</v>
      </c>
      <c r="C76" s="108" t="s">
        <v>2</v>
      </c>
      <c r="D76" s="21" t="s">
        <v>96</v>
      </c>
      <c r="E76" s="21" t="s">
        <v>83</v>
      </c>
    </row>
    <row r="77" spans="1:5" s="2" customFormat="1" ht="16.5" hidden="1" customHeight="1">
      <c r="A77" s="22"/>
      <c r="B77" s="23"/>
      <c r="C77" s="24"/>
      <c r="D77" s="25" t="s">
        <v>82</v>
      </c>
      <c r="E77" s="25" t="s">
        <v>97</v>
      </c>
    </row>
    <row r="78" spans="1:5" s="2" customFormat="1" ht="16.5" hidden="1" customHeight="1" thickBot="1">
      <c r="A78" s="26"/>
      <c r="B78" s="27"/>
      <c r="C78" s="28"/>
      <c r="D78" s="29" t="s">
        <v>46</v>
      </c>
      <c r="E78" s="29" t="s">
        <v>46</v>
      </c>
    </row>
    <row r="79" spans="1:5" s="2" customFormat="1" ht="17.100000000000001" customHeight="1">
      <c r="A79" s="50" t="s">
        <v>14</v>
      </c>
      <c r="B79" s="44" t="s">
        <v>38</v>
      </c>
      <c r="C79" s="45" t="s">
        <v>40</v>
      </c>
      <c r="D79" s="70">
        <v>6.5</v>
      </c>
      <c r="E79" s="70">
        <v>6.5</v>
      </c>
    </row>
    <row r="80" spans="1:5" s="2" customFormat="1" ht="17.100000000000001" customHeight="1">
      <c r="A80" s="66"/>
      <c r="B80" s="88"/>
      <c r="C80" s="93" t="s">
        <v>54</v>
      </c>
      <c r="D80" s="68"/>
      <c r="E80" s="68"/>
    </row>
    <row r="81" spans="1:5" s="2" customFormat="1" ht="17.100000000000001" customHeight="1">
      <c r="A81" s="90"/>
      <c r="B81" s="53"/>
      <c r="C81" s="54" t="s">
        <v>56</v>
      </c>
      <c r="D81" s="92"/>
      <c r="E81" s="92"/>
    </row>
    <row r="82" spans="1:5" s="2" customFormat="1" ht="17.100000000000001" customHeight="1">
      <c r="A82" s="34" t="s">
        <v>12</v>
      </c>
      <c r="B82" s="35" t="s">
        <v>27</v>
      </c>
      <c r="C82" s="24" t="s">
        <v>111</v>
      </c>
      <c r="D82" s="36">
        <f>SUM(D84)</f>
        <v>10680.599999999999</v>
      </c>
      <c r="E82" s="36">
        <f>SUM(E84)</f>
        <v>10281.200000000001</v>
      </c>
    </row>
    <row r="83" spans="1:5" s="2" customFormat="1" ht="17.100000000000001" customHeight="1">
      <c r="A83" s="84"/>
      <c r="B83" s="85"/>
      <c r="C83" s="32" t="s">
        <v>112</v>
      </c>
      <c r="D83" s="36"/>
      <c r="E83" s="36"/>
    </row>
    <row r="84" spans="1:5" s="2" customFormat="1" ht="24" customHeight="1">
      <c r="A84" s="34" t="s">
        <v>14</v>
      </c>
      <c r="B84" s="35" t="s">
        <v>28</v>
      </c>
      <c r="C84" s="104" t="s">
        <v>81</v>
      </c>
      <c r="D84" s="42">
        <f>SUM(D86,D88)</f>
        <v>10680.599999999999</v>
      </c>
      <c r="E84" s="42">
        <f>SUM(E86,E88)</f>
        <v>10281.200000000001</v>
      </c>
    </row>
    <row r="85" spans="1:5" s="2" customFormat="1" ht="17.100000000000001" customHeight="1">
      <c r="A85" s="84"/>
      <c r="B85" s="85"/>
      <c r="C85" s="24" t="s">
        <v>113</v>
      </c>
      <c r="D85" s="68"/>
      <c r="E85" s="68"/>
    </row>
    <row r="86" spans="1:5" s="2" customFormat="1" ht="17.100000000000001" customHeight="1">
      <c r="A86" s="50" t="s">
        <v>14</v>
      </c>
      <c r="B86" s="44" t="s">
        <v>29</v>
      </c>
      <c r="C86" s="94" t="s">
        <v>114</v>
      </c>
      <c r="D86" s="70">
        <v>9313.2999999999993</v>
      </c>
      <c r="E86" s="70">
        <v>9134</v>
      </c>
    </row>
    <row r="87" spans="1:5" s="2" customFormat="1" ht="16.5" customHeight="1">
      <c r="A87" s="52"/>
      <c r="B87" s="53"/>
      <c r="C87" s="95" t="s">
        <v>115</v>
      </c>
      <c r="D87" s="92"/>
      <c r="E87" s="92"/>
    </row>
    <row r="88" spans="1:5" s="2" customFormat="1" ht="17.100000000000001" customHeight="1">
      <c r="A88" s="50" t="s">
        <v>14</v>
      </c>
      <c r="B88" s="44" t="s">
        <v>30</v>
      </c>
      <c r="C88" s="94" t="s">
        <v>45</v>
      </c>
      <c r="D88" s="70">
        <f>86.4+1280.9</f>
        <v>1367.3000000000002</v>
      </c>
      <c r="E88" s="70">
        <v>1147.2</v>
      </c>
    </row>
    <row r="89" spans="1:5" s="2" customFormat="1" ht="16.5" customHeight="1" thickBot="1">
      <c r="A89" s="52"/>
      <c r="B89" s="53"/>
      <c r="C89" s="95" t="s">
        <v>116</v>
      </c>
      <c r="D89" s="92"/>
      <c r="E89" s="92"/>
    </row>
    <row r="90" spans="1:5" ht="30.75" customHeight="1" thickBot="1">
      <c r="A90" s="96"/>
      <c r="B90" s="97"/>
      <c r="C90" s="98" t="s">
        <v>1</v>
      </c>
      <c r="D90" s="99">
        <f>SUM(D17,D66)</f>
        <v>136086.30000000002</v>
      </c>
      <c r="E90" s="99">
        <f>SUM(E17,E66)</f>
        <v>140522.4</v>
      </c>
    </row>
    <row r="91" spans="1:5" ht="41.25" customHeight="1">
      <c r="A91" s="15"/>
      <c r="B91" s="15"/>
      <c r="C91" s="16"/>
      <c r="D91" s="17"/>
      <c r="E91" s="5"/>
    </row>
    <row r="92" spans="1:5">
      <c r="A92" s="15"/>
      <c r="B92" s="15"/>
      <c r="C92" s="15"/>
      <c r="D92" s="15"/>
    </row>
    <row r="93" spans="1:5">
      <c r="A93" s="15"/>
      <c r="B93" s="15"/>
      <c r="C93" s="15"/>
      <c r="D93" s="15"/>
    </row>
    <row r="94" spans="1:5">
      <c r="A94" s="15"/>
      <c r="B94" s="15"/>
      <c r="C94" s="15"/>
      <c r="D94" s="15"/>
    </row>
    <row r="95" spans="1:5">
      <c r="A95" s="15"/>
      <c r="B95" s="15"/>
      <c r="C95" s="15"/>
      <c r="D95" s="15"/>
    </row>
    <row r="96" spans="1:5">
      <c r="A96" s="15"/>
      <c r="B96" s="15"/>
      <c r="C96" s="15"/>
      <c r="D96" s="15"/>
    </row>
  </sheetData>
  <mergeCells count="10">
    <mergeCell ref="C1:E1"/>
    <mergeCell ref="C3:E3"/>
    <mergeCell ref="A8:E8"/>
    <mergeCell ref="A10:E10"/>
    <mergeCell ref="A11:E11"/>
    <mergeCell ref="A9:E9"/>
    <mergeCell ref="C2:E2"/>
    <mergeCell ref="C6:E6"/>
    <mergeCell ref="C4:E4"/>
    <mergeCell ref="C5:E5"/>
  </mergeCells>
  <phoneticPr fontId="0" type="noConversion"/>
  <pageMargins left="0.19685039370078741" right="0.15748031496062992" top="0.15748031496062992" bottom="0.15748031496062992" header="0.15748031496062992" footer="0"/>
  <pageSetup paperSize="9" scale="98" fitToHeight="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8"/>
  <sheetViews>
    <sheetView workbookViewId="0">
      <selection activeCell="A5" sqref="A5:D5"/>
    </sheetView>
  </sheetViews>
  <sheetFormatPr defaultRowHeight="12.75"/>
  <cols>
    <col min="2" max="2" width="27.28515625" customWidth="1"/>
    <col min="3" max="3" width="37" customWidth="1"/>
    <col min="4" max="4" width="28" customWidth="1"/>
    <col min="5" max="5" width="18.5703125" customWidth="1"/>
  </cols>
  <sheetData>
    <row r="4" spans="1:4">
      <c r="A4" s="119">
        <v>0</v>
      </c>
      <c r="B4" s="120"/>
      <c r="C4" s="14"/>
      <c r="D4" s="14"/>
    </row>
    <row r="5" spans="1:4">
      <c r="A5" s="14"/>
      <c r="B5" s="14"/>
      <c r="C5" s="14"/>
      <c r="D5" s="14"/>
    </row>
    <row r="6" spans="1:4">
      <c r="A6" s="14"/>
      <c r="B6" s="14"/>
      <c r="C6" s="14"/>
      <c r="D6" s="14"/>
    </row>
    <row r="7" spans="1:4">
      <c r="A7" s="14"/>
      <c r="B7" s="14"/>
      <c r="C7" s="14"/>
      <c r="D7" s="14"/>
    </row>
    <row r="8" spans="1:4">
      <c r="A8" s="14"/>
      <c r="B8" s="14"/>
      <c r="C8" s="14"/>
      <c r="D8" s="14"/>
    </row>
    <row r="9" spans="1:4">
      <c r="A9" s="14"/>
      <c r="B9" s="14"/>
      <c r="C9" s="14"/>
      <c r="D9" s="14"/>
    </row>
    <row r="10" spans="1:4">
      <c r="A10" s="14"/>
      <c r="B10" s="14"/>
      <c r="C10" s="14"/>
      <c r="D10" s="14"/>
    </row>
    <row r="11" spans="1:4">
      <c r="A11" s="14"/>
      <c r="B11" s="14"/>
      <c r="C11" s="14"/>
      <c r="D11" s="14"/>
    </row>
    <row r="12" spans="1:4">
      <c r="A12" s="14"/>
      <c r="B12" s="14"/>
      <c r="C12" s="14"/>
      <c r="D12" s="14"/>
    </row>
    <row r="13" spans="1:4">
      <c r="A13" s="14"/>
      <c r="B13" s="14"/>
      <c r="C13" s="14"/>
      <c r="D13" s="14"/>
    </row>
    <row r="14" spans="1:4">
      <c r="A14" s="14"/>
      <c r="B14" s="14"/>
      <c r="C14" s="14"/>
      <c r="D14" s="14"/>
    </row>
    <row r="15" spans="1:4">
      <c r="A15" s="14"/>
      <c r="B15" s="14"/>
      <c r="C15" s="14"/>
      <c r="D15" s="14"/>
    </row>
    <row r="16" spans="1:4">
      <c r="A16" s="14"/>
      <c r="B16" s="14"/>
      <c r="C16" s="14"/>
      <c r="D16" s="14"/>
    </row>
    <row r="17" spans="1:4">
      <c r="A17" s="14"/>
      <c r="B17" s="14"/>
      <c r="C17" s="14"/>
      <c r="D17" s="14"/>
    </row>
    <row r="18" spans="1:4">
      <c r="A18" s="14"/>
      <c r="B18" s="14"/>
      <c r="C18" s="14"/>
      <c r="D18" s="14"/>
    </row>
  </sheetData>
  <mergeCells count="1">
    <mergeCell ref="A4:B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Лист4</vt:lpstr>
      <vt:lpstr>Лист1</vt:lpstr>
      <vt:lpstr>Лист2</vt:lpstr>
      <vt:lpstr>Лист3</vt:lpstr>
      <vt:lpstr>Диаграмма2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Татьяна</cp:lastModifiedBy>
  <cp:lastPrinted>2018-04-12T12:51:20Z</cp:lastPrinted>
  <dcterms:created xsi:type="dcterms:W3CDTF">2001-11-26T11:46:11Z</dcterms:created>
  <dcterms:modified xsi:type="dcterms:W3CDTF">2018-04-13T11:11:26Z</dcterms:modified>
</cp:coreProperties>
</file>